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nxp1-my.sharepoint.com/personal/bradley_loane_nxp_com/Documents/NPI Folders/S32E27/Documentation/App Notes/"/>
    </mc:Choice>
  </mc:AlternateContent>
  <bookViews>
    <workbookView xWindow="38415" yWindow="0" windowWidth="19185" windowHeight="15600"/>
  </bookViews>
  <sheets>
    <sheet name="Calculator" sheetId="5" r:id="rId1"/>
  </sheets>
  <externalReferences>
    <externalReference r:id="rId2"/>
  </externalReferences>
  <definedNames>
    <definedName name="d" localSheetId="0">#REF!</definedName>
    <definedName name="d">#REF!</definedName>
    <definedName name="fsrc" localSheetId="0">#REF!</definedName>
    <definedName name="fsrc">#REF!</definedName>
    <definedName name="k" localSheetId="0">#REF!</definedName>
    <definedName name="k">#REF!</definedName>
    <definedName name="Section">'[1]Section list'!$A$1:$A$19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5" l="1"/>
  <c r="F15" i="5" s="1"/>
  <c r="F12" i="5" s="1"/>
  <c r="E17" i="5"/>
  <c r="F17" i="5"/>
  <c r="D17" i="5"/>
  <c r="E14" i="5"/>
  <c r="F14" i="5"/>
  <c r="D14" i="5"/>
  <c r="F8" i="5" l="1"/>
  <c r="F9" i="5" s="1"/>
  <c r="F18" i="5" l="1"/>
  <c r="D8" i="5"/>
  <c r="F13" i="5" l="1"/>
  <c r="F16" i="5"/>
  <c r="D51" i="5"/>
  <c r="E8" i="5"/>
  <c r="E9" i="5" s="1"/>
  <c r="E10" i="5" s="1"/>
  <c r="E15" i="5" s="1"/>
  <c r="E12" i="5" s="1"/>
  <c r="D9" i="5"/>
  <c r="D10" i="5" s="1"/>
  <c r="D15" i="5" s="1"/>
  <c r="D12" i="5" s="1"/>
  <c r="E13" i="5" l="1"/>
  <c r="D13" i="5"/>
  <c r="E16" i="5"/>
  <c r="E18" i="5" l="1"/>
  <c r="D16" i="5"/>
  <c r="D18" i="5"/>
</calcChain>
</file>

<file path=xl/sharedStrings.xml><?xml version="1.0" encoding="utf-8"?>
<sst xmlns="http://schemas.openxmlformats.org/spreadsheetml/2006/main" count="50" uniqueCount="48">
  <si>
    <t>PCFS CALCULATOR:</t>
  </si>
  <si>
    <t>Parameter / Register</t>
  </si>
  <si>
    <r>
      <t xml:space="preserve">Example 1 </t>
    </r>
    <r>
      <rPr>
        <sz val="8"/>
        <color theme="0"/>
        <rFont val="Calibri"/>
        <family val="2"/>
        <scheme val="minor"/>
      </rPr>
      <t>(Nominal)</t>
    </r>
  </si>
  <si>
    <r>
      <t xml:space="preserve">Example 2 </t>
    </r>
    <r>
      <rPr>
        <sz val="8"/>
        <color theme="0"/>
        <rFont val="Calibri"/>
        <family val="2"/>
        <scheme val="minor"/>
      </rPr>
      <t>(AN / Slow)</t>
    </r>
  </si>
  <si>
    <r>
      <t xml:space="preserve">Example 3 </t>
    </r>
    <r>
      <rPr>
        <sz val="8"/>
        <color theme="0"/>
        <rFont val="Calibri"/>
        <family val="2"/>
        <scheme val="minor"/>
      </rPr>
      <t>(Fast)</t>
    </r>
  </si>
  <si>
    <r>
      <t>f</t>
    </r>
    <r>
      <rPr>
        <vertAlign val="subscript"/>
        <sz val="10"/>
        <color theme="1"/>
        <rFont val="Calibri"/>
        <family val="2"/>
        <scheme val="minor"/>
      </rPr>
      <t>safe</t>
    </r>
    <r>
      <rPr>
        <sz val="10"/>
        <color theme="1"/>
        <rFont val="Calibri"/>
        <family val="2"/>
        <scheme val="minor"/>
      </rPr>
      <t>(MHz)</t>
    </r>
  </si>
  <si>
    <t xml:space="preserve"> Step 1: enter initial source frequency</t>
  </si>
  <si>
    <r>
      <t>f</t>
    </r>
    <r>
      <rPr>
        <vertAlign val="subscript"/>
        <sz val="10"/>
        <color theme="1"/>
        <rFont val="Calibri"/>
        <family val="2"/>
        <scheme val="minor"/>
      </rPr>
      <t>target</t>
    </r>
    <r>
      <rPr>
        <sz val="10"/>
        <color theme="1"/>
        <rFont val="Calibri"/>
        <family val="2"/>
        <scheme val="minor"/>
      </rPr>
      <t xml:space="preserve"> (MHz)</t>
    </r>
  </si>
  <si>
    <t xml:space="preserve"> Step 2: enter desired source frequency</t>
  </si>
  <si>
    <r>
      <t>a</t>
    </r>
    <r>
      <rPr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to CGM_PCS_DIVCxx[RATE] mapping</t>
    </r>
  </si>
  <si>
    <t>dynamic IDD change (mA/MHz)</t>
  </si>
  <si>
    <r>
      <t xml:space="preserve"> Step 3: enter IDD change per MHz</t>
    </r>
    <r>
      <rPr>
        <i/>
        <vertAlign val="superscript"/>
        <sz val="10"/>
        <rFont val="Calibri"/>
        <family val="2"/>
        <scheme val="minor"/>
      </rPr>
      <t>[1]</t>
    </r>
  </si>
  <si>
    <r>
      <t>a</t>
    </r>
    <r>
      <rPr>
        <vertAlign val="subscript"/>
        <sz val="11"/>
        <color theme="1"/>
        <rFont val="Calibri"/>
        <family val="2"/>
        <scheme val="minor"/>
      </rPr>
      <t>max</t>
    </r>
  </si>
  <si>
    <t>d = CGM_PCS_DIVCn[RATE]</t>
  </si>
  <si>
    <r>
      <t>max allowable IDD change (mA/</t>
    </r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Calibri"/>
        <family val="2"/>
        <scheme val="minor"/>
      </rPr>
      <t>s)</t>
    </r>
  </si>
  <si>
    <t xml:space="preserve"> Step 4: enter max IDD change</t>
  </si>
  <si>
    <t xml:space="preserve"> --- </t>
  </si>
  <si>
    <r>
      <t>max frequency step f</t>
    </r>
    <r>
      <rPr>
        <vertAlign val="subscript"/>
        <sz val="10"/>
        <color theme="1"/>
        <rFont val="Calibri"/>
        <family val="2"/>
        <scheme val="minor"/>
      </rPr>
      <t>chg</t>
    </r>
    <r>
      <rPr>
        <sz val="10"/>
        <color theme="1"/>
        <rFont val="Calibri"/>
        <family val="2"/>
        <scheme val="minor"/>
      </rPr>
      <t xml:space="preserve"> (MHz)</t>
    </r>
  </si>
  <si>
    <r>
      <t>calculated a</t>
    </r>
    <r>
      <rPr>
        <vertAlign val="subscript"/>
        <sz val="10"/>
        <color theme="1"/>
        <rFont val="Calibri"/>
        <family val="2"/>
        <scheme val="minor"/>
      </rPr>
      <t>max</t>
    </r>
    <r>
      <rPr>
        <sz val="10"/>
        <color theme="1"/>
        <rFont val="Calibri"/>
        <family val="2"/>
        <scheme val="minor"/>
      </rPr>
      <t xml:space="preserve"> (f</t>
    </r>
    <r>
      <rPr>
        <vertAlign val="subscript"/>
        <sz val="10"/>
        <color theme="1"/>
        <rFont val="Calibri"/>
        <family val="2"/>
        <scheme val="minor"/>
      </rPr>
      <t>chg</t>
    </r>
    <r>
      <rPr>
        <sz val="10"/>
        <color theme="1"/>
        <rFont val="Calibri"/>
        <family val="2"/>
        <scheme val="minor"/>
      </rPr>
      <t xml:space="preserve"> / f</t>
    </r>
    <r>
      <rPr>
        <vertAlign val="subscript"/>
        <sz val="10"/>
        <color theme="1"/>
        <rFont val="Calibri"/>
        <family val="2"/>
        <scheme val="minor"/>
      </rPr>
      <t>src</t>
    </r>
    <r>
      <rPr>
        <sz val="10"/>
        <color theme="1"/>
        <rFont val="Calibri"/>
        <family val="2"/>
        <scheme val="minor"/>
      </rPr>
      <t>)</t>
    </r>
  </si>
  <si>
    <r>
      <t>rounded a</t>
    </r>
    <r>
      <rPr>
        <vertAlign val="subscript"/>
        <sz val="10"/>
        <color theme="1"/>
        <rFont val="Calibri"/>
        <family val="2"/>
        <scheme val="minor"/>
      </rPr>
      <t>max</t>
    </r>
    <r>
      <rPr>
        <sz val="10"/>
        <color theme="1"/>
        <rFont val="Calibri"/>
        <family val="2"/>
        <scheme val="minor"/>
      </rPr>
      <t xml:space="preserve"> (f</t>
    </r>
    <r>
      <rPr>
        <vertAlign val="subscript"/>
        <sz val="10"/>
        <color theme="1"/>
        <rFont val="Calibri"/>
        <family val="2"/>
        <scheme val="minor"/>
      </rPr>
      <t>chg</t>
    </r>
    <r>
      <rPr>
        <sz val="10"/>
        <color theme="1"/>
        <rFont val="Calibri"/>
        <family val="2"/>
        <scheme val="minor"/>
      </rPr>
      <t xml:space="preserve"> / f</t>
    </r>
    <r>
      <rPr>
        <vertAlign val="subscript"/>
        <sz val="10"/>
        <color theme="1"/>
        <rFont val="Calibri"/>
        <family val="2"/>
        <scheme val="minor"/>
      </rPr>
      <t>src</t>
    </r>
    <r>
      <rPr>
        <sz val="10"/>
        <color theme="1"/>
        <rFont val="Calibri"/>
        <family val="2"/>
        <scheme val="minor"/>
      </rPr>
      <t>)</t>
    </r>
  </si>
  <si>
    <r>
      <t>step duration (</t>
    </r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Calibri"/>
        <family val="2"/>
        <scheme val="minor"/>
      </rPr>
      <t>s)</t>
    </r>
  </si>
  <si>
    <t xml:space="preserve"> Step 5: enter PCFS step duration</t>
  </si>
  <si>
    <t>k steps</t>
  </si>
  <si>
    <r>
      <t>duration (</t>
    </r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Calibri"/>
        <family val="2"/>
        <scheme val="minor"/>
      </rPr>
      <t>s)</t>
    </r>
  </si>
  <si>
    <t>PCS_SDUR[SDUR]</t>
  </si>
  <si>
    <t>PCS_DIVC12[RATE]</t>
  </si>
  <si>
    <t>PCS_DIVC12[INIT]</t>
  </si>
  <si>
    <t xml:space="preserve">            Step 6: Program Register Values</t>
  </si>
  <si>
    <t>PCS_DIVE12[DIVE]</t>
  </si>
  <si>
    <t>PCS_DIVS12[DIVS]</t>
  </si>
  <si>
    <t>Notes:</t>
  </si>
  <si>
    <t xml:space="preserve">  [1] Device specific value for S32Z27X using bench measurement of IDD at 48MHz and IDD at 800MHz.  </t>
  </si>
  <si>
    <t xml:space="preserve">        This is not a production guaranteed value, it is only an engineering estimate.</t>
  </si>
  <si>
    <t>Release Notes:</t>
  </si>
  <si>
    <t>v1: Initial release</t>
  </si>
  <si>
    <t>BACKGROUND:</t>
  </si>
  <si>
    <t>To calculate current (IDD) change per frequency change for a device, given:</t>
  </si>
  <si>
    <r>
      <t>IDD</t>
    </r>
    <r>
      <rPr>
        <vertAlign val="subscript"/>
        <sz val="11"/>
        <color theme="1"/>
        <rFont val="Calibri"/>
        <family val="2"/>
        <scheme val="minor"/>
      </rPr>
      <t>start</t>
    </r>
  </si>
  <si>
    <t>mA</t>
  </si>
  <si>
    <t>S32Z27X measured after SMU reset release, no code running, 48MHz clock</t>
  </si>
  <si>
    <r>
      <t>IDD</t>
    </r>
    <r>
      <rPr>
        <vertAlign val="subscript"/>
        <sz val="11"/>
        <color theme="1"/>
        <rFont val="Calibri"/>
        <family val="2"/>
        <scheme val="minor"/>
      </rPr>
      <t>run</t>
    </r>
  </si>
  <si>
    <t>S32Z27X measured after both RTU clocks configured at full speed, 800MHz clock</t>
  </si>
  <si>
    <r>
      <t>f</t>
    </r>
    <r>
      <rPr>
        <vertAlign val="subscript"/>
        <sz val="11"/>
        <color theme="1"/>
        <rFont val="Calibri"/>
        <family val="2"/>
        <scheme val="minor"/>
      </rPr>
      <t>safe</t>
    </r>
  </si>
  <si>
    <t>MHz</t>
  </si>
  <si>
    <r>
      <t>f</t>
    </r>
    <r>
      <rPr>
        <vertAlign val="subscript"/>
        <sz val="11"/>
        <color theme="1"/>
        <rFont val="Calibri"/>
        <family val="2"/>
        <scheme val="minor"/>
      </rPr>
      <t>target</t>
    </r>
  </si>
  <si>
    <t>Dynamic IDD change</t>
  </si>
  <si>
    <t>mA/MHz</t>
  </si>
  <si>
    <r>
      <t>&lt;-- (IDD</t>
    </r>
    <r>
      <rPr>
        <vertAlign val="subscript"/>
        <sz val="11"/>
        <color theme="1"/>
        <rFont val="Calibri"/>
        <family val="2"/>
        <scheme val="minor"/>
      </rPr>
      <t>safe</t>
    </r>
    <r>
      <rPr>
        <sz val="11"/>
        <color theme="1"/>
        <rFont val="Calibri"/>
        <family val="2"/>
        <scheme val="minor"/>
      </rPr>
      <t xml:space="preserve"> - IDD</t>
    </r>
    <r>
      <rPr>
        <vertAlign val="subscript"/>
        <sz val="11"/>
        <color theme="1"/>
        <rFont val="Calibri"/>
        <family val="2"/>
        <scheme val="minor"/>
      </rPr>
      <t>target</t>
    </r>
    <r>
      <rPr>
        <sz val="11"/>
        <color theme="1"/>
        <rFont val="Calibri"/>
        <family val="2"/>
        <scheme val="minor"/>
      </rPr>
      <t>) / (f</t>
    </r>
    <r>
      <rPr>
        <vertAlign val="subscript"/>
        <sz val="11"/>
        <color theme="1"/>
        <rFont val="Calibri"/>
        <family val="2"/>
        <scheme val="minor"/>
      </rPr>
      <t>safe</t>
    </r>
    <r>
      <rPr>
        <sz val="11"/>
        <color theme="1"/>
        <rFont val="Calibri"/>
        <family val="2"/>
        <scheme val="minor"/>
      </rPr>
      <t xml:space="preserve"> - f</t>
    </r>
    <r>
      <rPr>
        <vertAlign val="subscript"/>
        <sz val="11"/>
        <color theme="1"/>
        <rFont val="Calibri"/>
        <family val="2"/>
        <scheme val="minor"/>
      </rPr>
      <t>target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</si>
</sst>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sz val="10"/>
      <color theme="1"/>
      <name val="Symbol"/>
      <family val="1"/>
      <charset val="2"/>
    </font>
    <font>
      <b/>
      <sz val="10"/>
      <color theme="0"/>
      <name val="Calibri"/>
      <family val="2"/>
      <scheme val="minor"/>
    </font>
    <font>
      <b/>
      <sz val="16"/>
      <color theme="1"/>
      <name val="Cambria"/>
      <family val="1"/>
      <scheme val="major"/>
    </font>
    <font>
      <sz val="10"/>
      <color theme="0" tint="-0.14999847407452621"/>
      <name val="Calibri"/>
      <family val="2"/>
      <scheme val="minor"/>
    </font>
    <font>
      <i/>
      <sz val="10"/>
      <name val="Calibri"/>
      <family val="2"/>
      <scheme val="minor"/>
    </font>
    <font>
      <i/>
      <vertAlign val="superscript"/>
      <sz val="1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0" xfId="0" applyAlignment="1">
      <alignment horizontal="right"/>
    </xf>
    <xf numFmtId="2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1" fontId="4" fillId="0" borderId="1" xfId="0" applyNumberFormat="1" applyFont="1" applyBorder="1"/>
    <xf numFmtId="2" fontId="4" fillId="0" borderId="1" xfId="0" applyNumberFormat="1" applyFont="1" applyBorder="1"/>
    <xf numFmtId="164" fontId="4" fillId="0" borderId="1" xfId="0" applyNumberFormat="1" applyFont="1" applyBorder="1"/>
    <xf numFmtId="164" fontId="4" fillId="2" borderId="1" xfId="0" applyNumberFormat="1" applyFont="1" applyFill="1" applyBorder="1"/>
    <xf numFmtId="165" fontId="4" fillId="2" borderId="1" xfId="0" applyNumberFormat="1" applyFont="1" applyFill="1" applyBorder="1"/>
    <xf numFmtId="0" fontId="4" fillId="0" borderId="1" xfId="0" applyFont="1" applyBorder="1"/>
    <xf numFmtId="2" fontId="4" fillId="2" borderId="1" xfId="0" applyNumberFormat="1" applyFont="1" applyFill="1" applyBorder="1"/>
    <xf numFmtId="1" fontId="4" fillId="2" borderId="1" xfId="0" applyNumberFormat="1" applyFont="1" applyFill="1" applyBorder="1"/>
    <xf numFmtId="0" fontId="3" fillId="2" borderId="1" xfId="0" applyFont="1" applyFill="1" applyBorder="1"/>
    <xf numFmtId="1" fontId="3" fillId="2" borderId="1" xfId="0" applyNumberFormat="1" applyFont="1" applyFill="1" applyBorder="1"/>
    <xf numFmtId="0" fontId="4" fillId="2" borderId="2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1" fontId="4" fillId="0" borderId="0" xfId="0" applyNumberFormat="1" applyFont="1"/>
    <xf numFmtId="2" fontId="4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9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/>
    <xf numFmtId="0" fontId="4" fillId="3" borderId="4" xfId="0" applyFont="1" applyFill="1" applyBorder="1" applyAlignment="1">
      <alignment vertical="center"/>
    </xf>
    <xf numFmtId="0" fontId="7" fillId="3" borderId="5" xfId="0" applyFont="1" applyFill="1" applyBorder="1" applyAlignment="1">
      <alignment horizontal="center" vertical="center"/>
    </xf>
    <xf numFmtId="0" fontId="4" fillId="3" borderId="6" xfId="0" applyFont="1" applyFill="1" applyBorder="1"/>
    <xf numFmtId="0" fontId="4" fillId="3" borderId="7" xfId="0" applyFont="1" applyFill="1" applyBorder="1"/>
    <xf numFmtId="0" fontId="4" fillId="3" borderId="8" xfId="0" applyFont="1" applyFill="1" applyBorder="1"/>
    <xf numFmtId="0" fontId="4" fillId="3" borderId="9" xfId="0" applyFont="1" applyFill="1" applyBorder="1"/>
    <xf numFmtId="0" fontId="3" fillId="3" borderId="10" xfId="0" applyFont="1" applyFill="1" applyBorder="1" applyAlignment="1">
      <alignment horizontal="right"/>
    </xf>
    <xf numFmtId="0" fontId="4" fillId="3" borderId="10" xfId="0" applyFont="1" applyFill="1" applyBorder="1"/>
    <xf numFmtId="0" fontId="4" fillId="3" borderId="11" xfId="0" applyFont="1" applyFill="1" applyBorder="1"/>
    <xf numFmtId="0" fontId="9" fillId="0" borderId="0" xfId="0" applyFont="1"/>
    <xf numFmtId="0" fontId="10" fillId="0" borderId="0" xfId="0" applyFont="1"/>
    <xf numFmtId="165" fontId="0" fillId="0" borderId="0" xfId="0" applyNumberFormat="1" applyAlignment="1">
      <alignment horizontal="center"/>
    </xf>
    <xf numFmtId="0" fontId="12" fillId="3" borderId="5" xfId="0" applyFont="1" applyFill="1" applyBorder="1" applyAlignment="1">
      <alignment horizontal="center" vertical="center" wrapText="1"/>
    </xf>
    <xf numFmtId="0" fontId="4" fillId="0" borderId="0" xfId="0" quotePrefix="1" applyFont="1" applyAlignment="1">
      <alignment horizontal="left"/>
    </xf>
    <xf numFmtId="0" fontId="4" fillId="3" borderId="7" xfId="0" applyFont="1" applyFill="1" applyBorder="1" applyAlignment="1">
      <alignment vertical="center"/>
    </xf>
    <xf numFmtId="0" fontId="14" fillId="0" borderId="0" xfId="0" applyFont="1" applyAlignment="1">
      <alignment horizontal="left"/>
    </xf>
    <xf numFmtId="166" fontId="4" fillId="2" borderId="1" xfId="0" applyNumberFormat="1" applyFont="1" applyFill="1" applyBorder="1"/>
  </cellXfs>
  <cellStyles count="1">
    <cellStyle name="Normal" xfId="0" builtinId="0"/>
  </cellStyles>
  <dxfs count="4">
    <dxf>
      <alignment horizontal="center" vertical="bottom" textRotation="0" wrapText="0" relativeIndent="0" justifyLastLine="0" shrinkToFit="0" readingOrder="0"/>
    </dxf>
    <dxf>
      <numFmt numFmtId="2" formatCode="0.00"/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colors>
    <mruColors>
      <color rgb="FF09FD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26</xdr:row>
      <xdr:rowOff>52388</xdr:rowOff>
    </xdr:from>
    <xdr:to>
      <xdr:col>6</xdr:col>
      <xdr:colOff>50800</xdr:colOff>
      <xdr:row>43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96851" y="4999038"/>
          <a:ext cx="4133849" cy="30781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</a:t>
          </a:r>
          <a:r>
            <a:rPr lang="en-US" sz="1100" baseline="0"/>
            <a:t> application designer can determine the register settings required for Progressive Clock Frequency Switching, by first determine the following system design parameters:</a:t>
          </a:r>
        </a:p>
        <a:p>
          <a:r>
            <a:rPr lang="en-US" sz="1100" baseline="0"/>
            <a:t> -- Normal Operating frequency (fsrc)</a:t>
          </a:r>
        </a:p>
        <a:p>
          <a:r>
            <a:rPr lang="en-US" sz="1100" baseline="0"/>
            <a:t> -- Low Current Operating frequency (typically 48MHz)</a:t>
          </a:r>
        </a:p>
        <a:p>
          <a:r>
            <a:rPr lang="en-US" sz="1100" baseline="0"/>
            <a:t> -- Maximum allowable IDD change in mA (assume 1usec PCS step duration)</a:t>
          </a:r>
        </a:p>
        <a:p>
          <a:endParaRPr lang="en-US" sz="1100" baseline="0"/>
        </a:p>
        <a:p>
          <a:r>
            <a:rPr lang="en-US" sz="1100" baseline="0"/>
            <a:t>To determine the maximum frequency change allowed, the change in current based on a change in device operating frequecy must be known.  For S32Z27X, bench testing shows this value to be around 1.2mA/MHz.  Using this number, we can determine the maximum frequency change allowed, f</a:t>
          </a:r>
          <a:r>
            <a:rPr lang="en-US" sz="1100" baseline="-25000"/>
            <a:t>chg</a:t>
          </a:r>
          <a:r>
            <a:rPr lang="en-US" sz="1100" baseline="0"/>
            <a:t>, using the following equation:</a:t>
          </a:r>
        </a:p>
        <a:p>
          <a:endParaRPr lang="en-US" sz="1100" baseline="0"/>
        </a:p>
        <a:p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f</a:t>
          </a:r>
          <a:r>
            <a:rPr lang="en-US" sz="1100" baseline="-25000">
              <a:solidFill>
                <a:schemeClr val="dk1"/>
              </a:solidFill>
              <a:latin typeface="+mn-lt"/>
              <a:ea typeface="+mn-ea"/>
              <a:cs typeface="+mn-cs"/>
            </a:rPr>
            <a:t>chg</a:t>
          </a:r>
          <a:r>
            <a:rPr lang="en-US" sz="1100" baseline="0"/>
            <a:t>= max allowable IDD change / device 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dynamic IDD change</a:t>
          </a:r>
        </a:p>
        <a:p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f</a:t>
          </a:r>
          <a:r>
            <a:rPr lang="en-US" sz="1100" baseline="-25000">
              <a:solidFill>
                <a:schemeClr val="dk1"/>
              </a:solidFill>
              <a:latin typeface="+mn-lt"/>
              <a:ea typeface="+mn-ea"/>
              <a:cs typeface="+mn-cs"/>
            </a:rPr>
            <a:t>chg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= 50 mA / (1.20 mA / MHz)</a:t>
          </a:r>
        </a:p>
        <a:p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f</a:t>
          </a:r>
          <a:r>
            <a:rPr lang="en-US" sz="1100" baseline="-25000">
              <a:solidFill>
                <a:schemeClr val="dk1"/>
              </a:solidFill>
              <a:latin typeface="+mn-lt"/>
              <a:ea typeface="+mn-ea"/>
              <a:cs typeface="+mn-cs"/>
            </a:rPr>
            <a:t>chg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= 41.7 MHz</a:t>
          </a:r>
        </a:p>
        <a:p>
          <a:endParaRPr lang="en-US" sz="1100" baseline="0"/>
        </a:p>
      </xdr:txBody>
    </xdr:sp>
    <xdr:clientData/>
  </xdr:twoCellAnchor>
  <xdr:twoCellAnchor>
    <xdr:from>
      <xdr:col>7</xdr:col>
      <xdr:colOff>44450</xdr:colOff>
      <xdr:row>13</xdr:row>
      <xdr:rowOff>6350</xdr:rowOff>
    </xdr:from>
    <xdr:to>
      <xdr:col>7</xdr:col>
      <xdr:colOff>341993</xdr:colOff>
      <xdr:row>18</xdr:row>
      <xdr:rowOff>6350</xdr:rowOff>
    </xdr:to>
    <xdr:sp macro="" textlink="">
      <xdr:nvSpPr>
        <xdr:cNvPr id="3" name="Right Brac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381500" y="2540000"/>
          <a:ext cx="297543" cy="920750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files/b31139/My%20Documents/work/Weekly/2013/WW18_Curt_BR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Wxx"/>
      <sheetName val="List_Data"/>
      <sheetName val="Section list"/>
    </sheetNames>
    <sheetDataSet>
      <sheetData sheetId="0" refreshError="1"/>
      <sheetData sheetId="1" refreshError="1"/>
      <sheetData sheetId="2"/>
    </sheetDataSet>
  </externalBook>
</externalLink>
</file>

<file path=xl/tables/table1.xml><?xml version="1.0" encoding="utf-8"?>
<table xmlns="http://schemas.openxmlformats.org/spreadsheetml/2006/main" id="4" name="Table135" displayName="Table135" ref="J6:K11" totalsRowShown="0" headerRowDxfId="3" dataDxfId="2">
  <autoFilter ref="J6:K11"/>
  <tableColumns count="2">
    <tableColumn id="1" name="amax" dataDxfId="1"/>
    <tableColumn id="2" name="d = CGM_PCS_DIVCn[RATE]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showGridLines="0" tabSelected="1" zoomScale="120" zoomScaleNormal="120" workbookViewId="0">
      <selection activeCell="E14" sqref="E14"/>
    </sheetView>
  </sheetViews>
  <sheetFormatPr defaultRowHeight="15" x14ac:dyDescent="0.25"/>
  <cols>
    <col min="1" max="1" width="2.85546875" customWidth="1"/>
    <col min="2" max="2" width="5.28515625" customWidth="1"/>
    <col min="3" max="3" width="29.42578125" customWidth="1"/>
    <col min="4" max="5" width="8.28515625" customWidth="1"/>
    <col min="6" max="6" width="8" bestFit="1" customWidth="1"/>
    <col min="7" max="7" width="5.28515625" customWidth="1"/>
    <col min="8" max="8" width="31.42578125" customWidth="1"/>
    <col min="9" max="9" width="1.42578125" customWidth="1"/>
    <col min="10" max="10" width="8.85546875" style="5" customWidth="1"/>
    <col min="11" max="11" width="28.140625" customWidth="1"/>
  </cols>
  <sheetData>
    <row r="1" spans="2:11" ht="20.25" x14ac:dyDescent="0.3">
      <c r="B1" s="29" t="s">
        <v>0</v>
      </c>
    </row>
    <row r="2" spans="2:11" ht="7.5" customHeight="1" x14ac:dyDescent="0.25">
      <c r="B2" s="6"/>
      <c r="C2" s="43"/>
      <c r="D2" s="6"/>
      <c r="E2" s="6"/>
      <c r="F2" s="6"/>
      <c r="G2" s="6"/>
      <c r="H2" s="6"/>
    </row>
    <row r="3" spans="2:11" ht="28.5" customHeight="1" x14ac:dyDescent="0.25">
      <c r="B3" s="30"/>
      <c r="C3" s="31" t="s">
        <v>1</v>
      </c>
      <c r="D3" s="42" t="s">
        <v>2</v>
      </c>
      <c r="E3" s="42" t="s">
        <v>3</v>
      </c>
      <c r="F3" s="42" t="s">
        <v>4</v>
      </c>
      <c r="G3" s="32"/>
      <c r="H3" s="6"/>
    </row>
    <row r="4" spans="2:11" ht="18" customHeight="1" x14ac:dyDescent="0.25">
      <c r="B4" s="44"/>
      <c r="C4" s="18" t="s">
        <v>5</v>
      </c>
      <c r="D4" s="8">
        <v>48</v>
      </c>
      <c r="E4" s="8">
        <v>48</v>
      </c>
      <c r="F4" s="8">
        <v>48</v>
      </c>
      <c r="G4" s="34"/>
      <c r="H4" s="40" t="s">
        <v>6</v>
      </c>
    </row>
    <row r="5" spans="2:11" ht="18" x14ac:dyDescent="0.35">
      <c r="B5" s="33"/>
      <c r="C5" s="18" t="s">
        <v>7</v>
      </c>
      <c r="D5" s="8">
        <v>800</v>
      </c>
      <c r="E5" s="8">
        <v>800</v>
      </c>
      <c r="F5" s="8">
        <v>800</v>
      </c>
      <c r="G5" s="34"/>
      <c r="H5" s="40" t="s">
        <v>8</v>
      </c>
      <c r="I5" s="22"/>
      <c r="J5" s="5" t="s">
        <v>9</v>
      </c>
    </row>
    <row r="6" spans="2:11" ht="18" x14ac:dyDescent="0.35">
      <c r="B6" s="33"/>
      <c r="C6" s="18" t="s">
        <v>10</v>
      </c>
      <c r="D6" s="9">
        <v>1.2</v>
      </c>
      <c r="E6" s="9">
        <v>1.2</v>
      </c>
      <c r="F6" s="9">
        <v>1.2</v>
      </c>
      <c r="G6" s="34"/>
      <c r="H6" s="40" t="s">
        <v>11</v>
      </c>
      <c r="I6" s="23"/>
      <c r="J6" s="27" t="s">
        <v>12</v>
      </c>
      <c r="K6" s="1" t="s">
        <v>13</v>
      </c>
    </row>
    <row r="7" spans="2:11" x14ac:dyDescent="0.25">
      <c r="B7" s="33"/>
      <c r="C7" s="18" t="s">
        <v>14</v>
      </c>
      <c r="D7" s="10">
        <v>50</v>
      </c>
      <c r="E7" s="10">
        <v>4.5</v>
      </c>
      <c r="F7" s="10">
        <v>150</v>
      </c>
      <c r="G7" s="34"/>
      <c r="H7" s="40" t="s">
        <v>15</v>
      </c>
      <c r="I7" s="24"/>
      <c r="J7" s="27">
        <v>0</v>
      </c>
      <c r="K7" s="1" t="s">
        <v>16</v>
      </c>
    </row>
    <row r="8" spans="2:11" x14ac:dyDescent="0.25">
      <c r="B8" s="33"/>
      <c r="C8" s="18" t="s">
        <v>17</v>
      </c>
      <c r="D8" s="11">
        <f>D7/D6</f>
        <v>41.666666666666671</v>
      </c>
      <c r="E8" s="11">
        <f>E7/E6</f>
        <v>3.75</v>
      </c>
      <c r="F8" s="11">
        <f>F7/F6</f>
        <v>125</v>
      </c>
      <c r="G8" s="34"/>
      <c r="H8" s="39"/>
      <c r="I8" s="24"/>
      <c r="J8" s="41">
        <v>5.0000000000000001E-3</v>
      </c>
      <c r="K8" s="1">
        <v>12</v>
      </c>
    </row>
    <row r="9" spans="2:11" x14ac:dyDescent="0.25">
      <c r="B9" s="33"/>
      <c r="C9" s="18" t="s">
        <v>18</v>
      </c>
      <c r="D9" s="46">
        <f>D8/D5</f>
        <v>5.2083333333333343E-2</v>
      </c>
      <c r="E9" s="46">
        <f>E8/E5</f>
        <v>4.6874999999999998E-3</v>
      </c>
      <c r="F9" s="46">
        <f>F8/F5</f>
        <v>0.15625</v>
      </c>
      <c r="G9" s="34"/>
      <c r="H9" s="39"/>
      <c r="I9" s="25"/>
      <c r="J9" s="27">
        <v>0.01</v>
      </c>
      <c r="K9" s="1">
        <v>48</v>
      </c>
    </row>
    <row r="10" spans="2:11" x14ac:dyDescent="0.25">
      <c r="B10" s="33"/>
      <c r="C10" s="18" t="s">
        <v>19</v>
      </c>
      <c r="D10" s="12">
        <f>CEILING(D9,0.005)</f>
        <v>5.5E-2</v>
      </c>
      <c r="E10" s="12">
        <f>CEILING(E9,0.005)</f>
        <v>5.0000000000000001E-3</v>
      </c>
      <c r="F10" s="12">
        <f>CEILING(F9,0.005)</f>
        <v>0.16</v>
      </c>
      <c r="G10" s="34"/>
      <c r="H10" s="40"/>
      <c r="I10" s="6"/>
      <c r="J10" s="27">
        <v>0.15</v>
      </c>
      <c r="K10" s="1">
        <v>112</v>
      </c>
    </row>
    <row r="11" spans="2:11" x14ac:dyDescent="0.25">
      <c r="B11" s="33"/>
      <c r="C11" s="18" t="s">
        <v>20</v>
      </c>
      <c r="D11" s="13">
        <v>5</v>
      </c>
      <c r="E11" s="13">
        <v>10</v>
      </c>
      <c r="F11" s="13">
        <v>2</v>
      </c>
      <c r="G11" s="34"/>
      <c r="H11" s="40" t="s">
        <v>21</v>
      </c>
      <c r="I11" s="6"/>
      <c r="J11" s="27">
        <v>0.2</v>
      </c>
      <c r="K11" s="1">
        <v>184</v>
      </c>
    </row>
    <row r="12" spans="2:11" x14ac:dyDescent="0.25">
      <c r="B12" s="33"/>
      <c r="C12" s="18" t="s">
        <v>22</v>
      </c>
      <c r="D12" s="14">
        <f>ROUNDUP((0.5 + SQRT(0.25 - (2000 * (1 -(D5/D4)) / D15))), 0)</f>
        <v>27</v>
      </c>
      <c r="E12" s="14">
        <f t="shared" ref="E12:F12" si="0">ROUNDUP((0.5 + SQRT(0.25 - (2000 * (1 -(E5/E4)) / E15))), 0)</f>
        <v>52</v>
      </c>
      <c r="F12" s="14">
        <f t="shared" si="0"/>
        <v>18</v>
      </c>
      <c r="G12" s="34"/>
      <c r="H12" s="6"/>
      <c r="I12" s="23"/>
    </row>
    <row r="13" spans="2:11" x14ac:dyDescent="0.25">
      <c r="B13" s="33"/>
      <c r="C13" s="18" t="s">
        <v>23</v>
      </c>
      <c r="D13" s="15">
        <f>1/48*D14*D12</f>
        <v>135</v>
      </c>
      <c r="E13" s="15">
        <f>1/48*E14*E12</f>
        <v>520</v>
      </c>
      <c r="F13" s="15">
        <f>1/48*F14*F12</f>
        <v>36</v>
      </c>
      <c r="G13" s="34"/>
      <c r="H13" s="6"/>
    </row>
    <row r="14" spans="2:11" x14ac:dyDescent="0.25">
      <c r="B14" s="33"/>
      <c r="C14" s="19" t="s">
        <v>24</v>
      </c>
      <c r="D14" s="16">
        <f>D4*D11</f>
        <v>240</v>
      </c>
      <c r="E14" s="16">
        <f t="shared" ref="E14:F14" si="1">E4*E11</f>
        <v>480</v>
      </c>
      <c r="F14" s="16">
        <f t="shared" si="1"/>
        <v>96</v>
      </c>
      <c r="G14" s="34"/>
      <c r="H14" s="6"/>
      <c r="I14" s="26"/>
      <c r="J14"/>
    </row>
    <row r="15" spans="2:11" x14ac:dyDescent="0.25">
      <c r="B15" s="33"/>
      <c r="C15" s="19" t="s">
        <v>25</v>
      </c>
      <c r="D15" s="16">
        <f>VLOOKUP(FLOOR(D10, 0.005), Table135[], 2, TRUE)</f>
        <v>48</v>
      </c>
      <c r="E15" s="16">
        <f>VLOOKUP(FLOOR(E10, 0.005), Table135[], 2, TRUE)</f>
        <v>12</v>
      </c>
      <c r="F15" s="16">
        <f>VLOOKUP(FLOOR(F10, 0.005), Table135[], 2, TRUE)</f>
        <v>112</v>
      </c>
      <c r="G15" s="34"/>
      <c r="H15" s="6"/>
      <c r="J15"/>
    </row>
    <row r="16" spans="2:11" x14ac:dyDescent="0.25">
      <c r="B16" s="33"/>
      <c r="C16" s="19" t="s">
        <v>26</v>
      </c>
      <c r="D16" s="17">
        <f>IF(D10=0,"",D15*D12)</f>
        <v>1296</v>
      </c>
      <c r="E16" s="17">
        <f>IF(E10=0,"",E15*E12)</f>
        <v>624</v>
      </c>
      <c r="F16" s="17">
        <f>IF(F10=0,"",F15*F12)</f>
        <v>2016</v>
      </c>
      <c r="G16" s="34"/>
      <c r="H16" s="45" t="s">
        <v>27</v>
      </c>
      <c r="J16"/>
    </row>
    <row r="17" spans="1:10" x14ac:dyDescent="0.25">
      <c r="B17" s="33"/>
      <c r="C17" s="19" t="s">
        <v>28</v>
      </c>
      <c r="D17" s="17">
        <f>1000*(D5/D4) -  1</f>
        <v>16665.666666666668</v>
      </c>
      <c r="E17" s="17">
        <f t="shared" ref="E17:F17" si="2">1000*(E5/E4) -  1</f>
        <v>16665.666666666668</v>
      </c>
      <c r="F17" s="17">
        <f t="shared" si="2"/>
        <v>16665.666666666668</v>
      </c>
      <c r="G17" s="34"/>
      <c r="H17" s="6"/>
      <c r="J17"/>
    </row>
    <row r="18" spans="1:10" x14ac:dyDescent="0.25">
      <c r="B18" s="33"/>
      <c r="C18" s="20" t="s">
        <v>29</v>
      </c>
      <c r="D18" s="17">
        <f>(D15*D12*(D12+1)/2)+999</f>
        <v>19143</v>
      </c>
      <c r="E18" s="17">
        <f>(E15*E12*(E12+1)/2)+999</f>
        <v>17535</v>
      </c>
      <c r="F18" s="17">
        <f>(F15*F12*(F12+1)/2)+999</f>
        <v>20151</v>
      </c>
      <c r="G18" s="34"/>
      <c r="H18" s="6"/>
    </row>
    <row r="19" spans="1:10" ht="18.75" customHeight="1" x14ac:dyDescent="0.25">
      <c r="B19" s="35"/>
      <c r="C19" s="36"/>
      <c r="D19" s="37"/>
      <c r="E19" s="37"/>
      <c r="F19" s="37"/>
      <c r="G19" s="38"/>
      <c r="H19" s="6"/>
    </row>
    <row r="20" spans="1:10" ht="17.25" customHeight="1" x14ac:dyDescent="0.25">
      <c r="A20" s="28"/>
      <c r="B20" s="21" t="s">
        <v>30</v>
      </c>
      <c r="C20" s="7" t="s">
        <v>31</v>
      </c>
      <c r="E20" s="7"/>
      <c r="F20" s="6"/>
      <c r="G20" s="6"/>
      <c r="H20" s="6"/>
    </row>
    <row r="21" spans="1:10" ht="15" customHeight="1" x14ac:dyDescent="0.25">
      <c r="B21" s="6"/>
      <c r="C21" s="7" t="s">
        <v>32</v>
      </c>
      <c r="E21" s="7"/>
      <c r="F21" s="6"/>
      <c r="G21" s="6"/>
      <c r="H21" s="6"/>
    </row>
    <row r="22" spans="1:10" ht="13.5" customHeight="1" x14ac:dyDescent="0.25">
      <c r="B22" s="6"/>
      <c r="C22" s="6"/>
      <c r="E22" s="7"/>
      <c r="F22" s="6"/>
      <c r="G22" s="6"/>
      <c r="H22" s="6"/>
    </row>
    <row r="23" spans="1:10" x14ac:dyDescent="0.25">
      <c r="B23" s="6"/>
      <c r="C23" s="3" t="s">
        <v>33</v>
      </c>
      <c r="D23" s="7"/>
      <c r="E23" s="6"/>
      <c r="F23" s="6"/>
      <c r="G23" s="6"/>
      <c r="H23" s="6"/>
    </row>
    <row r="24" spans="1:10" x14ac:dyDescent="0.25">
      <c r="B24" s="6"/>
      <c r="C24" t="s">
        <v>34</v>
      </c>
      <c r="D24" s="7"/>
      <c r="E24" s="6"/>
      <c r="F24" s="6"/>
      <c r="G24" s="6"/>
      <c r="H24" s="6"/>
    </row>
    <row r="25" spans="1:10" x14ac:dyDescent="0.25">
      <c r="B25" s="6"/>
      <c r="C25" s="6"/>
      <c r="D25" s="7"/>
      <c r="E25" s="6"/>
      <c r="F25" s="6"/>
      <c r="G25" s="6"/>
      <c r="H25" s="6"/>
    </row>
    <row r="26" spans="1:10" x14ac:dyDescent="0.25">
      <c r="B26" s="3" t="s">
        <v>35</v>
      </c>
      <c r="C26" s="2"/>
    </row>
    <row r="27" spans="1:10" x14ac:dyDescent="0.25">
      <c r="C27" s="4"/>
    </row>
    <row r="28" spans="1:10" x14ac:dyDescent="0.25">
      <c r="C28" s="4"/>
    </row>
    <row r="29" spans="1:10" x14ac:dyDescent="0.25">
      <c r="C29" s="4"/>
    </row>
    <row r="30" spans="1:10" x14ac:dyDescent="0.25">
      <c r="C30" s="4"/>
    </row>
    <row r="31" spans="1:10" x14ac:dyDescent="0.25">
      <c r="C31" s="4"/>
    </row>
    <row r="32" spans="1:10" x14ac:dyDescent="0.25">
      <c r="C32" s="4"/>
    </row>
    <row r="33" spans="3:7" x14ac:dyDescent="0.25">
      <c r="C33" s="4"/>
    </row>
    <row r="34" spans="3:7" x14ac:dyDescent="0.25">
      <c r="C34" s="4"/>
    </row>
    <row r="35" spans="3:7" x14ac:dyDescent="0.25">
      <c r="C35" s="4"/>
    </row>
    <row r="36" spans="3:7" x14ac:dyDescent="0.25">
      <c r="C36" s="4"/>
    </row>
    <row r="37" spans="3:7" x14ac:dyDescent="0.25">
      <c r="C37" s="4"/>
    </row>
    <row r="38" spans="3:7" x14ac:dyDescent="0.25">
      <c r="C38" s="4"/>
    </row>
    <row r="39" spans="3:7" x14ac:dyDescent="0.25">
      <c r="C39" s="4"/>
    </row>
    <row r="40" spans="3:7" x14ac:dyDescent="0.25">
      <c r="C40" s="4"/>
    </row>
    <row r="41" spans="3:7" x14ac:dyDescent="0.25">
      <c r="C41" s="4"/>
    </row>
    <row r="42" spans="3:7" x14ac:dyDescent="0.25">
      <c r="C42" s="4"/>
    </row>
    <row r="43" spans="3:7" x14ac:dyDescent="0.25">
      <c r="C43" s="4"/>
    </row>
    <row r="44" spans="3:7" x14ac:dyDescent="0.25">
      <c r="C44" s="4"/>
    </row>
    <row r="45" spans="3:7" x14ac:dyDescent="0.25">
      <c r="C45" s="3" t="s">
        <v>36</v>
      </c>
    </row>
    <row r="46" spans="3:7" ht="18" x14ac:dyDescent="0.35">
      <c r="C46" s="4" t="s">
        <v>37</v>
      </c>
      <c r="D46">
        <v>350</v>
      </c>
      <c r="E46" t="s">
        <v>38</v>
      </c>
      <c r="G46" t="s">
        <v>39</v>
      </c>
    </row>
    <row r="47" spans="3:7" ht="18" x14ac:dyDescent="0.35">
      <c r="C47" s="4" t="s">
        <v>40</v>
      </c>
      <c r="D47">
        <v>1250</v>
      </c>
      <c r="E47" t="s">
        <v>38</v>
      </c>
      <c r="G47" t="s">
        <v>41</v>
      </c>
    </row>
    <row r="48" spans="3:7" ht="18" x14ac:dyDescent="0.35">
      <c r="C48" s="4" t="s">
        <v>42</v>
      </c>
      <c r="D48">
        <v>48</v>
      </c>
      <c r="E48" t="s">
        <v>43</v>
      </c>
    </row>
    <row r="49" spans="3:7" ht="18" x14ac:dyDescent="0.35">
      <c r="C49" s="4" t="s">
        <v>44</v>
      </c>
      <c r="D49">
        <v>800</v>
      </c>
      <c r="E49" t="s">
        <v>43</v>
      </c>
    </row>
    <row r="50" spans="3:7" ht="7.5" customHeight="1" x14ac:dyDescent="0.25">
      <c r="C50" s="4"/>
    </row>
    <row r="51" spans="3:7" ht="18" x14ac:dyDescent="0.35">
      <c r="C51" s="4" t="s">
        <v>45</v>
      </c>
      <c r="D51" s="5">
        <f>(D47-D46)/(D49-D48)</f>
        <v>1.196808510638298</v>
      </c>
      <c r="E51" t="s">
        <v>46</v>
      </c>
      <c r="G51" t="s">
        <v>47</v>
      </c>
    </row>
    <row r="52" spans="3:7" x14ac:dyDescent="0.25">
      <c r="C52" s="4"/>
    </row>
    <row r="53" spans="3:7" x14ac:dyDescent="0.25">
      <c r="C53" s="4"/>
    </row>
    <row r="54" spans="3:7" x14ac:dyDescent="0.25">
      <c r="C54" s="4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6B6F1A5C01B5459D6C84E8AB682D32" ma:contentTypeVersion="13" ma:contentTypeDescription="Create a new document." ma:contentTypeScope="" ma:versionID="b3cd4afb7a85cb6139570dc708afbd7e">
  <xsd:schema xmlns:xsd="http://www.w3.org/2001/XMLSchema" xmlns:xs="http://www.w3.org/2001/XMLSchema" xmlns:p="http://schemas.microsoft.com/office/2006/metadata/properties" xmlns:ns3="70fe031b-53f4-4908-ab46-b6d02e8de186" xmlns:ns4="00494109-8f56-4d87-ae9f-c32fa2d01cb4" targetNamespace="http://schemas.microsoft.com/office/2006/metadata/properties" ma:root="true" ma:fieldsID="e666a92ddd621b9083d8fce0b289006f" ns3:_="" ns4:_="">
    <xsd:import namespace="70fe031b-53f4-4908-ab46-b6d02e8de186"/>
    <xsd:import namespace="00494109-8f56-4d87-ae9f-c32fa2d01cb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e031b-53f4-4908-ab46-b6d02e8de1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94109-8f56-4d87-ae9f-c32fa2d01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BDA7A9-4040-4BF4-A379-7BEDD6F5B87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C876D5-BF93-4453-8AB9-EB7AB7EEF2EC}">
  <ds:schemaRefs>
    <ds:schemaRef ds:uri="http://purl.org/dc/terms/"/>
    <ds:schemaRef ds:uri="http://schemas.microsoft.com/office/2006/metadata/properties"/>
    <ds:schemaRef ds:uri="http://www.w3.org/XML/1998/namespace"/>
    <ds:schemaRef ds:uri="00494109-8f56-4d87-ae9f-c32fa2d01cb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70fe031b-53f4-4908-ab46-b6d02e8de186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F49B013-7F8C-42BB-99A3-49808DE05E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e031b-53f4-4908-ab46-b6d02e8de186"/>
    <ds:schemaRef ds:uri="00494109-8f56-4d87-ae9f-c32fa2d01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Calculator</vt:lpstr>
    </vt:vector>
  </TitlesOfParts>
  <Manager/>
  <Company>Freescale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Brad Loane</cp:lastModifiedBy>
  <cp:revision/>
  <dcterms:created xsi:type="dcterms:W3CDTF">2013-02-21T14:52:53Z</dcterms:created>
  <dcterms:modified xsi:type="dcterms:W3CDTF">2022-05-03T21:20:58Z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0x010100C86B6F1A5C01B5459D6C84E8AB682D32</vt:lpwstr>
  </property>
</Properties>
</file>